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0" windowWidth="29040" windowHeight="15840" tabRatio="925"/>
  </bookViews>
  <sheets>
    <sheet name="Арх-22" sheetId="94" r:id="rId1"/>
  </sheets>
  <definedNames>
    <definedName name="Z_3B570CCC_4732_4E0B_8DAF_B289426C04FF_.wvu.PrintArea" localSheetId="0" hidden="1">'Арх-22'!$A$1:$S$32</definedName>
    <definedName name="Z_3B570CCC_4732_4E0B_8DAF_B289426C04FF_.wvu.PrintTitles" localSheetId="0" hidden="1">'Арх-22'!$2:$5</definedName>
    <definedName name="Допустимое_уменьшение_нагрузки_меньше_32_часов_для_некоторых_циклов" localSheetId="0">#REF!</definedName>
    <definedName name="Допустимое_уменьшение_нагрузки_меньше_32_часов_для_некоторых_циклов">#REF!</definedName>
    <definedName name="_xlnm.Print_Titles" localSheetId="0">'Арх-22'!$2:$5</definedName>
    <definedName name="_xlnm.Print_Area" localSheetId="0">'Арх-22'!$A$1:$S$32</definedName>
    <definedName name="Сроки_МинКолЧасовПоДисц" localSheetId="0">#REF!</definedName>
    <definedName name="Сроки_МинКолЧасовПоДисц">#REF!</definedName>
  </definedNames>
  <calcPr calcId="124519"/>
  <customWorkbookViews>
    <customWorkbookView name="rimma - Личное представление" guid="{3B570CCC-4732-4E0B-8DAF-B289426C04FF}" mergeInterval="0" personalView="1" maximized="1" xWindow="1" yWindow="1" windowWidth="1596" windowHeight="709" tabRatio="925" activeSheetId="5"/>
  </customWorkbookViews>
</workbook>
</file>

<file path=xl/calcChain.xml><?xml version="1.0" encoding="utf-8"?>
<calcChain xmlns="http://schemas.openxmlformats.org/spreadsheetml/2006/main">
  <c r="N36" i="94"/>
  <c r="O36"/>
  <c r="P36"/>
  <c r="Q36"/>
  <c r="R36"/>
  <c r="S36"/>
  <c r="M36"/>
  <c r="L36"/>
  <c r="N24"/>
  <c r="O24"/>
  <c r="P24"/>
  <c r="Q24"/>
  <c r="R24"/>
  <c r="S24"/>
  <c r="K35"/>
  <c r="K34"/>
  <c r="S33"/>
  <c r="R33"/>
  <c r="Q33"/>
  <c r="P33"/>
  <c r="O33"/>
  <c r="N33"/>
  <c r="M33"/>
  <c r="L33"/>
  <c r="T23"/>
  <c r="W24" s="1"/>
  <c r="T22"/>
  <c r="G22"/>
  <c r="T21"/>
  <c r="G21"/>
  <c r="T20"/>
  <c r="G20"/>
  <c r="M19"/>
  <c r="L19"/>
  <c r="K19"/>
  <c r="J19"/>
  <c r="I19"/>
  <c r="H19"/>
  <c r="G18"/>
  <c r="T17"/>
  <c r="G17"/>
  <c r="T16"/>
  <c r="G16"/>
  <c r="T15"/>
  <c r="G15"/>
  <c r="T14"/>
  <c r="G14"/>
  <c r="T13"/>
  <c r="G13"/>
  <c r="T12"/>
  <c r="G12"/>
  <c r="T11"/>
  <c r="G11"/>
  <c r="G10"/>
  <c r="T9"/>
  <c r="G9"/>
  <c r="G8"/>
  <c r="M7"/>
  <c r="L7"/>
  <c r="K7"/>
  <c r="K6" s="1"/>
  <c r="K24" s="1"/>
  <c r="J7"/>
  <c r="I7"/>
  <c r="H7"/>
  <c r="E6"/>
  <c r="D6"/>
  <c r="C6"/>
  <c r="H6" l="1"/>
  <c r="H24" s="1"/>
  <c r="T19"/>
  <c r="L6"/>
  <c r="L24" s="1"/>
  <c r="L26" s="1"/>
  <c r="G7"/>
  <c r="G6" s="1"/>
  <c r="G24" s="1"/>
  <c r="T7"/>
  <c r="T6" s="1"/>
  <c r="G19"/>
  <c r="X33"/>
  <c r="AC33" s="1"/>
  <c r="J6"/>
  <c r="J24" s="1"/>
  <c r="I6"/>
  <c r="I24" s="1"/>
  <c r="M6"/>
  <c r="M24" s="1"/>
  <c r="M26" s="1"/>
  <c r="Q37"/>
  <c r="M37"/>
  <c r="T27"/>
  <c r="T28"/>
  <c r="AD33"/>
  <c r="S37" l="1"/>
  <c r="O37"/>
  <c r="L37"/>
  <c r="T30"/>
  <c r="R37"/>
  <c r="P37"/>
  <c r="K36" l="1"/>
  <c r="T24"/>
  <c r="U24" s="1"/>
  <c r="U30"/>
  <c r="N37" l="1"/>
  <c r="K37" s="1"/>
  <c r="T26"/>
  <c r="U26" s="1"/>
</calcChain>
</file>

<file path=xl/sharedStrings.xml><?xml version="1.0" encoding="utf-8"?>
<sst xmlns="http://schemas.openxmlformats.org/spreadsheetml/2006/main" count="119" uniqueCount="96">
  <si>
    <t>Индекс</t>
  </si>
  <si>
    <t>Наименование цикла,раздела,дисциплин, профессиональных модулей,МДК, практик</t>
  </si>
  <si>
    <t>II курс</t>
  </si>
  <si>
    <t>III курс</t>
  </si>
  <si>
    <t>3сем</t>
  </si>
  <si>
    <t>4сем</t>
  </si>
  <si>
    <t>6сем</t>
  </si>
  <si>
    <t>8сем</t>
  </si>
  <si>
    <t>в том числе</t>
  </si>
  <si>
    <t>ЛПЗ</t>
  </si>
  <si>
    <t>КП</t>
  </si>
  <si>
    <t>История</t>
  </si>
  <si>
    <t>Иностранный язык</t>
  </si>
  <si>
    <t>Физическая культура</t>
  </si>
  <si>
    <t>Математика</t>
  </si>
  <si>
    <t>ДЗ</t>
  </si>
  <si>
    <t>Государственная итоговая аттестация</t>
  </si>
  <si>
    <t>Дипломный проект</t>
  </si>
  <si>
    <t>производст.практики</t>
  </si>
  <si>
    <t>пред.практики</t>
  </si>
  <si>
    <t>экзаменов</t>
  </si>
  <si>
    <t>диф.зачетов</t>
  </si>
  <si>
    <t>зачетов</t>
  </si>
  <si>
    <t>Общеобразовательный цикл</t>
  </si>
  <si>
    <t>Русский язык</t>
  </si>
  <si>
    <t>Литература</t>
  </si>
  <si>
    <t>Химия</t>
  </si>
  <si>
    <t xml:space="preserve">Биология </t>
  </si>
  <si>
    <t>Профильные дисциплины</t>
  </si>
  <si>
    <t>Физика</t>
  </si>
  <si>
    <t>Базовые дисциплины</t>
  </si>
  <si>
    <t>Учебная практика</t>
  </si>
  <si>
    <t>Iкурс</t>
  </si>
  <si>
    <t>1сем</t>
  </si>
  <si>
    <t>2сем</t>
  </si>
  <si>
    <t>всего</t>
  </si>
  <si>
    <t>О.00</t>
  </si>
  <si>
    <t>ОДБ.00</t>
  </si>
  <si>
    <t>ОДБ.01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</si>
  <si>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</si>
  <si>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</si>
  <si>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</si>
  <si>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</si>
  <si>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</si>
  <si>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</si>
  <si>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</si>
  <si>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</si>
  <si>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ОДП.00</t>
  </si>
  <si>
    <t>ОДП.01</t>
  </si>
  <si>
    <t>ОДП.02</t>
  </si>
  <si>
    <t>ОДП.03</t>
  </si>
  <si>
    <t>З</t>
  </si>
  <si>
    <t>дисц. и МДК</t>
  </si>
  <si>
    <t>учеб. практики</t>
  </si>
  <si>
    <t>Производственная практика</t>
  </si>
  <si>
    <t>Всего</t>
  </si>
  <si>
    <t>Выполнение дипломной работы (проекта) с ______ по _____ (всего 4 нед.)</t>
  </si>
  <si>
    <t>Защита дипломной работы (проекта) с ______ по _______ (всего 2 нед.)</t>
  </si>
  <si>
    <t>IV курс</t>
  </si>
  <si>
    <t>23 нед
(21)</t>
  </si>
  <si>
    <t>Курсы</t>
  </si>
  <si>
    <t>Промежуточная аттестация</t>
  </si>
  <si>
    <t>Каникулы</t>
  </si>
  <si>
    <t>по профилю специальности</t>
  </si>
  <si>
    <t>преддипломная</t>
  </si>
  <si>
    <t>нед</t>
  </si>
  <si>
    <t>Обучение дисциплинам и междисциплинарным курсам</t>
  </si>
  <si>
    <t>23 нед
(19)</t>
  </si>
  <si>
    <t>16 нед
(9)</t>
  </si>
  <si>
    <t>Объем образовательной программы</t>
  </si>
  <si>
    <t>Экзамен</t>
  </si>
  <si>
    <t>Др.формы конторля</t>
  </si>
  <si>
    <t>Трудоемкость</t>
  </si>
  <si>
    <t>2</t>
  </si>
  <si>
    <t>1</t>
  </si>
  <si>
    <t>8</t>
  </si>
  <si>
    <t>ПА.00</t>
  </si>
  <si>
    <t>ОДБ.10</t>
  </si>
  <si>
    <t>Астрономия</t>
  </si>
  <si>
    <t>с/р</t>
  </si>
  <si>
    <t>ауд.</t>
  </si>
  <si>
    <t>5сем</t>
  </si>
  <si>
    <t>7 сем.</t>
  </si>
  <si>
    <t>16 нед</t>
  </si>
  <si>
    <t>23 нед</t>
  </si>
  <si>
    <t xml:space="preserve">16 нед
(14)
</t>
  </si>
  <si>
    <t>24 нед
(14)</t>
  </si>
  <si>
    <t>Основы безопасности жизнедеятельности</t>
  </si>
  <si>
    <t xml:space="preserve">Информатика </t>
  </si>
  <si>
    <t xml:space="preserve">Обществознание </t>
  </si>
  <si>
    <t>Итого</t>
  </si>
  <si>
    <t>0</t>
  </si>
  <si>
    <t>Демонстрационный экзамен</t>
  </si>
  <si>
    <t>Родная литература</t>
  </si>
  <si>
    <t>ОДБ.11</t>
  </si>
  <si>
    <t>Проект учебного плана специальности 07.02.01 Архитектура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</si>
</sst>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u/>
      <sz val="10"/>
      <color rgb="FF800080"/>
      <name val="Arial Cyr"/>
      <charset val="204"/>
    </font>
    <font>
      <b/>
      <i/>
      <sz val="8"/>
      <name val="Times New Roman"/>
      <family val="1"/>
      <charset val="204"/>
    </font>
    <font>
      <sz val="10"/>
      <name val="Arial Cyr"/>
      <charset val="204"/>
    </font>
    <font>
      <i/>
      <sz val="1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3" fillId="0" borderId="0"/>
    <xf numFmtId="0" fontId="13" fillId="0" borderId="0">
      <alignment horizontal="left" wrapText="1"/>
    </xf>
    <xf numFmtId="0" fontId="13" fillId="0" borderId="0"/>
    <xf numFmtId="164" fontId="13" fillId="0" borderId="0" applyFont="0" applyFill="0" applyBorder="0" applyAlignment="0" applyProtection="0"/>
    <xf numFmtId="0" fontId="19" fillId="0" borderId="0"/>
    <xf numFmtId="0" fontId="20" fillId="0" borderId="0"/>
    <xf numFmtId="0" fontId="21" fillId="0" borderId="0" applyNumberFormat="0" applyFill="0" applyBorder="0" applyAlignment="0" applyProtection="0"/>
    <xf numFmtId="0" fontId="20" fillId="0" borderId="0"/>
    <xf numFmtId="0" fontId="23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9" xfId="0" applyFont="1" applyBorder="1"/>
    <xf numFmtId="0" fontId="4" fillId="0" borderId="0" xfId="0" applyFont="1"/>
    <xf numFmtId="0" fontId="3" fillId="0" borderId="29" xfId="0" applyFont="1" applyBorder="1" applyAlignment="1">
      <alignment horizontal="right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vertical="top"/>
    </xf>
    <xf numFmtId="0" fontId="10" fillId="0" borderId="1" xfId="0" applyFont="1" applyBorder="1"/>
    <xf numFmtId="0" fontId="11" fillId="0" borderId="1" xfId="0" applyFont="1" applyBorder="1"/>
    <xf numFmtId="0" fontId="11" fillId="0" borderId="0" xfId="0" applyFont="1"/>
    <xf numFmtId="0" fontId="10" fillId="0" borderId="0" xfId="0" applyFont="1" applyAlignment="1">
      <alignment vertical="top"/>
    </xf>
    <xf numFmtId="0" fontId="4" fillId="0" borderId="29" xfId="0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0" xfId="0" applyFont="1" applyBorder="1" applyAlignment="1">
      <alignment vertical="top"/>
    </xf>
    <xf numFmtId="0" fontId="12" fillId="0" borderId="0" xfId="0" applyFont="1"/>
    <xf numFmtId="1" fontId="14" fillId="0" borderId="0" xfId="0" applyNumberFormat="1" applyFont="1"/>
    <xf numFmtId="0" fontId="14" fillId="0" borderId="0" xfId="0" applyFont="1"/>
    <xf numFmtId="0" fontId="4" fillId="0" borderId="2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12" fillId="0" borderId="0" xfId="0" applyFont="1" applyAlignment="1">
      <alignment vertical="top"/>
    </xf>
    <xf numFmtId="1" fontId="12" fillId="0" borderId="0" xfId="0" applyNumberFormat="1" applyFont="1" applyAlignment="1">
      <alignment vertical="top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9" fillId="0" borderId="1" xfId="0" applyFont="1" applyBorder="1" applyAlignment="1">
      <alignment vertical="top"/>
    </xf>
    <xf numFmtId="0" fontId="4" fillId="3" borderId="29" xfId="0" applyFont="1" applyFill="1" applyBorder="1" applyAlignment="1">
      <alignment vertical="center"/>
    </xf>
    <xf numFmtId="0" fontId="4" fillId="3" borderId="29" xfId="0" applyFont="1" applyFill="1" applyBorder="1" applyAlignment="1">
      <alignment horizontal="center"/>
    </xf>
    <xf numFmtId="14" fontId="11" fillId="0" borderId="0" xfId="0" applyNumberFormat="1" applyFont="1"/>
    <xf numFmtId="0" fontId="4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vertical="top"/>
    </xf>
    <xf numFmtId="49" fontId="16" fillId="0" borderId="4" xfId="0" applyNumberFormat="1" applyFont="1" applyBorder="1" applyAlignment="1">
      <alignment horizontal="center" vertical="top"/>
    </xf>
    <xf numFmtId="0" fontId="14" fillId="0" borderId="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49" fontId="16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4" fillId="0" borderId="33" xfId="0" applyFont="1" applyBorder="1" applyAlignment="1">
      <alignment vertical="top"/>
    </xf>
    <xf numFmtId="0" fontId="4" fillId="0" borderId="29" xfId="0" applyFont="1" applyBorder="1" applyAlignment="1">
      <alignment vertical="top"/>
    </xf>
    <xf numFmtId="49" fontId="9" fillId="0" borderId="29" xfId="0" applyNumberFormat="1" applyFont="1" applyBorder="1" applyAlignment="1">
      <alignment horizontal="center" vertical="top"/>
    </xf>
    <xf numFmtId="0" fontId="14" fillId="0" borderId="29" xfId="0" applyFont="1" applyBorder="1" applyAlignment="1">
      <alignment vertical="top"/>
    </xf>
    <xf numFmtId="1" fontId="8" fillId="0" borderId="1" xfId="0" applyNumberFormat="1" applyFont="1" applyBorder="1" applyAlignment="1">
      <alignment horizontal="right" vertical="top"/>
    </xf>
    <xf numFmtId="1" fontId="11" fillId="0" borderId="0" xfId="0" applyNumberFormat="1" applyFont="1"/>
    <xf numFmtId="0" fontId="4" fillId="0" borderId="19" xfId="0" applyFont="1" applyBorder="1" applyAlignment="1">
      <alignment horizontal="center" vertical="top"/>
    </xf>
    <xf numFmtId="0" fontId="8" fillId="0" borderId="4" xfId="0" applyFont="1" applyBorder="1" applyAlignment="1">
      <alignment horizontal="right" vertical="top"/>
    </xf>
    <xf numFmtId="49" fontId="22" fillId="0" borderId="4" xfId="0" applyNumberFormat="1" applyFont="1" applyBorder="1" applyAlignment="1">
      <alignment horizontal="center" vertical="top"/>
    </xf>
    <xf numFmtId="0" fontId="24" fillId="0" borderId="0" xfId="0" applyFont="1"/>
    <xf numFmtId="0" fontId="11" fillId="0" borderId="32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1" fontId="4" fillId="0" borderId="2" xfId="0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center" vertical="top"/>
    </xf>
    <xf numFmtId="0" fontId="7" fillId="0" borderId="21" xfId="0" applyFont="1" applyBorder="1" applyAlignment="1">
      <alignment vertical="top"/>
    </xf>
    <xf numFmtId="0" fontId="4" fillId="0" borderId="8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10" fillId="0" borderId="21" xfId="0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28" xfId="0" applyFont="1" applyBorder="1" applyAlignment="1">
      <alignment horizontal="center" vertical="top"/>
    </xf>
    <xf numFmtId="1" fontId="10" fillId="0" borderId="0" xfId="0" applyNumberFormat="1" applyFont="1" applyAlignment="1">
      <alignment vertical="top"/>
    </xf>
    <xf numFmtId="1" fontId="4" fillId="0" borderId="0" xfId="0" applyNumberFormat="1" applyFont="1" applyAlignment="1">
      <alignment vertical="top"/>
    </xf>
    <xf numFmtId="1" fontId="18" fillId="0" borderId="0" xfId="0" applyNumberFormat="1" applyFont="1" applyAlignment="1">
      <alignment vertical="top"/>
    </xf>
    <xf numFmtId="0" fontId="3" fillId="2" borderId="4" xfId="0" applyFont="1" applyFill="1" applyBorder="1" applyAlignment="1">
      <alignment horizontal="right"/>
    </xf>
    <xf numFmtId="0" fontId="3" fillId="2" borderId="29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/>
    <xf numFmtId="0" fontId="11" fillId="0" borderId="21" xfId="0" applyFont="1" applyBorder="1" applyAlignment="1">
      <alignment vertical="top"/>
    </xf>
    <xf numFmtId="0" fontId="7" fillId="4" borderId="19" xfId="0" applyFont="1" applyFill="1" applyBorder="1" applyAlignment="1">
      <alignment vertical="top"/>
    </xf>
    <xf numFmtId="0" fontId="7" fillId="4" borderId="1" xfId="0" applyFont="1" applyFill="1" applyBorder="1" applyAlignment="1">
      <alignment vertical="top" wrapText="1"/>
    </xf>
    <xf numFmtId="0" fontId="22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 textRotation="255"/>
    </xf>
    <xf numFmtId="0" fontId="7" fillId="0" borderId="3" xfId="0" applyFont="1" applyBorder="1" applyAlignment="1">
      <alignment horizontal="center" vertical="top" textRotation="255"/>
    </xf>
    <xf numFmtId="0" fontId="7" fillId="0" borderId="25" xfId="0" applyFont="1" applyBorder="1" applyAlignment="1">
      <alignment horizontal="center" vertical="top" textRotation="255"/>
    </xf>
    <xf numFmtId="0" fontId="4" fillId="0" borderId="7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4" fillId="0" borderId="26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textRotation="90"/>
    </xf>
    <xf numFmtId="0" fontId="14" fillId="3" borderId="25" xfId="0" applyFont="1" applyFill="1" applyBorder="1" applyAlignment="1">
      <alignment horizontal="center" textRotation="90"/>
    </xf>
    <xf numFmtId="0" fontId="14" fillId="3" borderId="3" xfId="0" applyFont="1" applyFill="1" applyBorder="1" applyAlignment="1">
      <alignment horizontal="center" textRotation="90" wrapText="1"/>
    </xf>
    <xf numFmtId="0" fontId="14" fillId="3" borderId="25" xfId="0" applyFont="1" applyFill="1" applyBorder="1" applyAlignment="1">
      <alignment horizontal="center" textRotation="90" wrapText="1"/>
    </xf>
    <xf numFmtId="0" fontId="4" fillId="3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vertical="center" textRotation="90"/>
    </xf>
    <xf numFmtId="0" fontId="17" fillId="3" borderId="25" xfId="0" applyFont="1" applyFill="1" applyBorder="1" applyAlignment="1">
      <alignment horizontal="center" vertical="center" textRotation="90"/>
    </xf>
    <xf numFmtId="0" fontId="15" fillId="0" borderId="23" xfId="0" applyFont="1" applyBorder="1" applyAlignment="1">
      <alignment horizontal="left"/>
    </xf>
    <xf numFmtId="0" fontId="4" fillId="3" borderId="13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30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</cellXfs>
  <cellStyles count="10">
    <cellStyle name="Обычный" xfId="0" builtinId="0"/>
    <cellStyle name="Обычный 2" xfId="1"/>
    <cellStyle name="Обычный 3" xfId="2"/>
    <cellStyle name="Обычный 4" xfId="3"/>
    <cellStyle name="Обычный 4 2" xfId="5"/>
    <cellStyle name="Обычный 5" xfId="6"/>
    <cellStyle name="Обычный 5 2" xfId="8"/>
    <cellStyle name="Обычный 6" xfId="9"/>
    <cellStyle name="Открывавшаяся гиперссылка" xfId="7"/>
    <cellStyle name="Финансовый 2" xfId="4"/>
  </cellStyles>
  <dxfs count="1">
    <dxf>
      <font>
        <color theme="0"/>
      </font>
    </dxf>
  </dxfs>
  <tableStyles count="0" defaultTableStyle="TableStyleMedium2" defaultPivotStyle="PivotStyleLight16"/>
  <colors>
    <mruColors>
      <color rgb="FF66FF99"/>
      <color rgb="FF00CC99"/>
      <color rgb="FF1CCA04"/>
      <color rgb="FFAB86F6"/>
      <color rgb="FFFF3300"/>
      <color rgb="FF02CC6C"/>
      <color rgb="FF06B6C8"/>
      <color rgb="FF10D823"/>
      <color rgb="FF1BA3CD"/>
      <color rgb="FF8FA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253"/>
  <sheetViews>
    <sheetView tabSelected="1" view="pageBreakPreview" zoomScale="130" zoomScaleSheetLayoutView="130" workbookViewId="0">
      <selection sqref="A1:S1"/>
    </sheetView>
  </sheetViews>
  <sheetFormatPr defaultColWidth="9.140625" defaultRowHeight="15"/>
  <cols>
    <col min="1" max="1" width="9.140625" style="17" customWidth="1"/>
    <col min="2" max="2" width="41.5703125" style="17" customWidth="1"/>
    <col min="3" max="3" width="3.140625" style="17" customWidth="1"/>
    <col min="4" max="4" width="4.140625" style="17" customWidth="1"/>
    <col min="5" max="5" width="4" style="17" customWidth="1"/>
    <col min="6" max="6" width="4.28515625" style="17" customWidth="1"/>
    <col min="7" max="7" width="5" style="17" customWidth="1"/>
    <col min="8" max="8" width="4.42578125" style="17" customWidth="1"/>
    <col min="9" max="10" width="5.7109375" style="17" customWidth="1"/>
    <col min="11" max="13" width="5.140625" style="17" customWidth="1"/>
    <col min="14" max="19" width="5.42578125" style="17" customWidth="1"/>
    <col min="20" max="20" width="9.28515625" style="17" bestFit="1" customWidth="1"/>
    <col min="21" max="21" width="11" style="17" bestFit="1" customWidth="1"/>
    <col min="22" max="16384" width="9.140625" style="17"/>
  </cols>
  <sheetData>
    <row r="1" spans="1:27" ht="17.25" customHeight="1" thickBot="1">
      <c r="A1" s="118" t="s">
        <v>95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27" ht="12.75" customHeight="1">
      <c r="A2" s="119" t="s">
        <v>0</v>
      </c>
      <c r="B2" s="122" t="s">
        <v>1</v>
      </c>
      <c r="C2" s="125" t="s">
        <v>61</v>
      </c>
      <c r="D2" s="126"/>
      <c r="E2" s="126"/>
      <c r="F2" s="127"/>
      <c r="G2" s="128" t="s">
        <v>69</v>
      </c>
      <c r="H2" s="128"/>
      <c r="I2" s="128"/>
      <c r="J2" s="128"/>
      <c r="K2" s="128"/>
      <c r="L2" s="129" t="s">
        <v>32</v>
      </c>
      <c r="M2" s="130"/>
      <c r="N2" s="129" t="s">
        <v>2</v>
      </c>
      <c r="O2" s="130"/>
      <c r="P2" s="129" t="s">
        <v>3</v>
      </c>
      <c r="Q2" s="130"/>
      <c r="R2" s="128" t="s">
        <v>58</v>
      </c>
      <c r="S2" s="128"/>
      <c r="U2" s="39"/>
      <c r="Z2" s="10"/>
      <c r="AA2" s="10"/>
    </row>
    <row r="3" spans="1:27">
      <c r="A3" s="120"/>
      <c r="B3" s="123"/>
      <c r="C3" s="109" t="s">
        <v>70</v>
      </c>
      <c r="D3" s="109" t="s">
        <v>15</v>
      </c>
      <c r="E3" s="109" t="s">
        <v>51</v>
      </c>
      <c r="F3" s="111" t="s">
        <v>71</v>
      </c>
      <c r="G3" s="113" t="s">
        <v>72</v>
      </c>
      <c r="H3" s="114"/>
      <c r="I3" s="114"/>
      <c r="J3" s="114"/>
      <c r="K3" s="115"/>
      <c r="L3" s="40" t="s">
        <v>33</v>
      </c>
      <c r="M3" s="40" t="s">
        <v>34</v>
      </c>
      <c r="N3" s="40" t="s">
        <v>4</v>
      </c>
      <c r="O3" s="40" t="s">
        <v>5</v>
      </c>
      <c r="P3" s="40" t="s">
        <v>81</v>
      </c>
      <c r="Q3" s="40" t="s">
        <v>6</v>
      </c>
      <c r="R3" s="40" t="s">
        <v>82</v>
      </c>
      <c r="S3" s="40" t="s">
        <v>7</v>
      </c>
      <c r="Z3" s="10"/>
      <c r="AA3" s="10"/>
    </row>
    <row r="4" spans="1:27" ht="15" customHeight="1">
      <c r="A4" s="120"/>
      <c r="B4" s="123"/>
      <c r="C4" s="109"/>
      <c r="D4" s="109"/>
      <c r="E4" s="109"/>
      <c r="F4" s="111"/>
      <c r="G4" s="116" t="s">
        <v>35</v>
      </c>
      <c r="H4" s="113" t="s">
        <v>8</v>
      </c>
      <c r="I4" s="114"/>
      <c r="J4" s="114"/>
      <c r="K4" s="115"/>
      <c r="L4" s="106" t="s">
        <v>83</v>
      </c>
      <c r="M4" s="106" t="s">
        <v>84</v>
      </c>
      <c r="N4" s="106" t="s">
        <v>83</v>
      </c>
      <c r="O4" s="108" t="s">
        <v>59</v>
      </c>
      <c r="P4" s="108" t="s">
        <v>85</v>
      </c>
      <c r="Q4" s="108" t="s">
        <v>67</v>
      </c>
      <c r="R4" s="108" t="s">
        <v>68</v>
      </c>
      <c r="S4" s="108" t="s">
        <v>86</v>
      </c>
      <c r="U4" s="10"/>
      <c r="V4" s="10"/>
      <c r="W4" s="10"/>
      <c r="X4" s="10"/>
      <c r="Y4" s="10"/>
    </row>
    <row r="5" spans="1:27" ht="15.75" thickBot="1">
      <c r="A5" s="121"/>
      <c r="B5" s="124"/>
      <c r="C5" s="110"/>
      <c r="D5" s="110"/>
      <c r="E5" s="110"/>
      <c r="F5" s="112"/>
      <c r="G5" s="117"/>
      <c r="H5" s="37" t="s">
        <v>79</v>
      </c>
      <c r="I5" s="38" t="s">
        <v>80</v>
      </c>
      <c r="J5" s="38" t="s">
        <v>9</v>
      </c>
      <c r="K5" s="38" t="s">
        <v>10</v>
      </c>
      <c r="L5" s="107"/>
      <c r="M5" s="107"/>
      <c r="N5" s="107"/>
      <c r="O5" s="107"/>
      <c r="P5" s="107"/>
      <c r="Q5" s="107"/>
      <c r="R5" s="107"/>
      <c r="S5" s="107"/>
      <c r="U5" s="10"/>
      <c r="V5" s="10"/>
      <c r="W5" s="10"/>
      <c r="X5" s="10"/>
      <c r="Y5" s="10"/>
    </row>
    <row r="6" spans="1:27" ht="12.75" customHeight="1">
      <c r="A6" s="41" t="s">
        <v>36</v>
      </c>
      <c r="B6" s="21" t="s">
        <v>23</v>
      </c>
      <c r="C6" s="42">
        <f>C7+C19</f>
        <v>3</v>
      </c>
      <c r="D6" s="42">
        <f>D7+D19</f>
        <v>10</v>
      </c>
      <c r="E6" s="42">
        <f>E7+E19</f>
        <v>1</v>
      </c>
      <c r="F6" s="42"/>
      <c r="G6" s="22">
        <f>G7+G19</f>
        <v>1404</v>
      </c>
      <c r="H6" s="22">
        <f t="shared" ref="H6:M6" si="0">H7+H19</f>
        <v>0</v>
      </c>
      <c r="I6" s="22">
        <f t="shared" si="0"/>
        <v>560</v>
      </c>
      <c r="J6" s="22">
        <f t="shared" si="0"/>
        <v>788</v>
      </c>
      <c r="K6" s="22">
        <f t="shared" si="0"/>
        <v>20</v>
      </c>
      <c r="L6" s="22">
        <f t="shared" si="0"/>
        <v>612</v>
      </c>
      <c r="M6" s="22">
        <f t="shared" si="0"/>
        <v>792</v>
      </c>
      <c r="N6" s="43"/>
      <c r="O6" s="43"/>
      <c r="P6" s="43"/>
      <c r="Q6" s="43"/>
      <c r="R6" s="43"/>
      <c r="S6" s="44"/>
      <c r="T6" s="17">
        <f>T7+T19</f>
        <v>1404</v>
      </c>
    </row>
    <row r="7" spans="1:27" ht="12.75" customHeight="1">
      <c r="A7" s="29" t="s">
        <v>37</v>
      </c>
      <c r="B7" s="14" t="s">
        <v>30</v>
      </c>
      <c r="C7" s="45" t="s">
        <v>74</v>
      </c>
      <c r="D7" s="45" t="s">
        <v>75</v>
      </c>
      <c r="E7" s="45" t="s">
        <v>74</v>
      </c>
      <c r="F7" s="45"/>
      <c r="G7" s="14">
        <f>SUM(G8:G18)</f>
        <v>916</v>
      </c>
      <c r="H7" s="14">
        <f>SUM(H8:H17)</f>
        <v>0</v>
      </c>
      <c r="I7" s="14">
        <f>SUM(I8:I17)</f>
        <v>318</v>
      </c>
      <c r="J7" s="14">
        <f>SUM(J8:J17)</f>
        <v>542</v>
      </c>
      <c r="K7" s="14">
        <f>SUM(K8:K17)</f>
        <v>20</v>
      </c>
      <c r="L7" s="14">
        <f>SUM(L8:L17)</f>
        <v>370</v>
      </c>
      <c r="M7" s="14">
        <f>SUM(M8:M18)</f>
        <v>546</v>
      </c>
      <c r="N7" s="43"/>
      <c r="O7" s="43"/>
      <c r="P7" s="43"/>
      <c r="Q7" s="43"/>
      <c r="R7" s="43"/>
      <c r="S7" s="43"/>
      <c r="T7" s="17">
        <f>SUM(L7:S7)</f>
        <v>916</v>
      </c>
    </row>
    <row r="8" spans="1:27" ht="12.75" customHeight="1">
      <c r="A8" s="9" t="s">
        <v>38</v>
      </c>
      <c r="B8" s="3" t="s">
        <v>24</v>
      </c>
      <c r="C8" s="34">
        <v>2</v>
      </c>
      <c r="D8" s="34"/>
      <c r="E8" s="33"/>
      <c r="F8" s="33"/>
      <c r="G8" s="13">
        <f>SUM(H8:J8)</f>
        <v>80</v>
      </c>
      <c r="H8" s="3"/>
      <c r="I8" s="4">
        <v>40</v>
      </c>
      <c r="J8" s="7">
        <v>40</v>
      </c>
      <c r="K8" s="7"/>
      <c r="L8" s="8">
        <v>32</v>
      </c>
      <c r="M8" s="73">
        <v>48</v>
      </c>
      <c r="N8" s="43"/>
      <c r="O8" s="43"/>
      <c r="P8" s="43"/>
      <c r="Q8" s="43"/>
      <c r="R8" s="43"/>
      <c r="S8" s="43"/>
    </row>
    <row r="9" spans="1:27" ht="12.75" customHeight="1">
      <c r="A9" s="9" t="s">
        <v>39</v>
      </c>
      <c r="B9" s="3" t="s">
        <v>25</v>
      </c>
      <c r="C9" s="33"/>
      <c r="D9" s="104">
        <v>2</v>
      </c>
      <c r="E9" s="33"/>
      <c r="F9" s="33"/>
      <c r="G9" s="13">
        <f>SUM(H9:J9)</f>
        <v>118</v>
      </c>
      <c r="H9" s="3"/>
      <c r="I9" s="4">
        <v>44</v>
      </c>
      <c r="J9" s="7">
        <v>74</v>
      </c>
      <c r="K9" s="7"/>
      <c r="L9" s="8">
        <v>60</v>
      </c>
      <c r="M9" s="73">
        <v>58</v>
      </c>
      <c r="N9" s="43"/>
      <c r="O9" s="43"/>
      <c r="P9" s="43"/>
      <c r="Q9" s="43"/>
      <c r="R9" s="43"/>
      <c r="S9" s="43"/>
      <c r="T9" s="17">
        <f t="shared" ref="T9:T22" si="1">SUM(L9:S9)</f>
        <v>118</v>
      </c>
    </row>
    <row r="10" spans="1:27" ht="12.75" customHeight="1">
      <c r="A10" s="9" t="s">
        <v>40</v>
      </c>
      <c r="B10" s="3" t="s">
        <v>93</v>
      </c>
      <c r="C10" s="33"/>
      <c r="D10" s="105"/>
      <c r="E10" s="33"/>
      <c r="F10" s="33"/>
      <c r="G10" s="13">
        <f>SUM(H10:J10)</f>
        <v>36</v>
      </c>
      <c r="H10" s="3"/>
      <c r="I10" s="4">
        <v>18</v>
      </c>
      <c r="J10" s="7">
        <v>18</v>
      </c>
      <c r="K10" s="7"/>
      <c r="L10" s="8"/>
      <c r="M10" s="73">
        <v>36</v>
      </c>
      <c r="N10" s="43"/>
      <c r="O10" s="43"/>
      <c r="P10" s="43"/>
      <c r="Q10" s="43"/>
      <c r="R10" s="43"/>
      <c r="S10" s="43"/>
    </row>
    <row r="11" spans="1:27" ht="12.75" customHeight="1">
      <c r="A11" s="9" t="s">
        <v>41</v>
      </c>
      <c r="B11" s="3" t="s">
        <v>12</v>
      </c>
      <c r="C11" s="46"/>
      <c r="D11" s="46" t="s">
        <v>73</v>
      </c>
      <c r="E11" s="46"/>
      <c r="F11" s="46"/>
      <c r="G11" s="13">
        <f>SUM(H11:J11)</f>
        <v>118</v>
      </c>
      <c r="H11" s="12"/>
      <c r="I11" s="13"/>
      <c r="J11" s="13">
        <v>118</v>
      </c>
      <c r="K11" s="13"/>
      <c r="L11" s="7">
        <v>50</v>
      </c>
      <c r="M11" s="7">
        <v>68</v>
      </c>
      <c r="N11" s="43"/>
      <c r="O11" s="43"/>
      <c r="P11" s="43"/>
      <c r="Q11" s="43"/>
      <c r="R11" s="43"/>
      <c r="S11" s="43"/>
      <c r="T11" s="17">
        <f t="shared" si="1"/>
        <v>118</v>
      </c>
    </row>
    <row r="12" spans="1:27" ht="12.75" customHeight="1">
      <c r="A12" s="9" t="s">
        <v>42</v>
      </c>
      <c r="B12" s="3" t="s">
        <v>11</v>
      </c>
      <c r="C12" s="46"/>
      <c r="D12" s="46" t="s">
        <v>73</v>
      </c>
      <c r="E12" s="46"/>
      <c r="F12" s="46"/>
      <c r="G12" s="13">
        <f>SUM(H12:J12)</f>
        <v>118</v>
      </c>
      <c r="H12" s="12"/>
      <c r="I12" s="13">
        <v>59</v>
      </c>
      <c r="J12" s="13">
        <v>59</v>
      </c>
      <c r="K12" s="13"/>
      <c r="L12" s="7">
        <v>52</v>
      </c>
      <c r="M12" s="7">
        <v>66</v>
      </c>
      <c r="N12" s="43"/>
      <c r="O12" s="43"/>
      <c r="P12" s="43"/>
      <c r="Q12" s="43"/>
      <c r="R12" s="43"/>
      <c r="S12" s="43"/>
      <c r="T12" s="17">
        <f t="shared" si="1"/>
        <v>118</v>
      </c>
    </row>
    <row r="13" spans="1:27" ht="12.75" customHeight="1">
      <c r="A13" s="9" t="s">
        <v>43</v>
      </c>
      <c r="B13" s="5" t="s">
        <v>89</v>
      </c>
      <c r="C13" s="46"/>
      <c r="D13" s="46" t="s">
        <v>73</v>
      </c>
      <c r="E13" s="46"/>
      <c r="F13" s="46"/>
      <c r="G13" s="13">
        <f>SUM(H13:K13)</f>
        <v>108</v>
      </c>
      <c r="H13" s="12"/>
      <c r="I13" s="13">
        <v>67</v>
      </c>
      <c r="J13" s="13">
        <v>21</v>
      </c>
      <c r="K13" s="13">
        <v>20</v>
      </c>
      <c r="L13" s="7">
        <v>48</v>
      </c>
      <c r="M13" s="7">
        <v>60</v>
      </c>
      <c r="N13" s="43"/>
      <c r="O13" s="43"/>
      <c r="P13" s="43"/>
      <c r="Q13" s="43"/>
      <c r="R13" s="43"/>
      <c r="S13" s="43"/>
      <c r="T13" s="17">
        <f t="shared" si="1"/>
        <v>108</v>
      </c>
    </row>
    <row r="14" spans="1:27" ht="12.75" customHeight="1">
      <c r="A14" s="9" t="s">
        <v>44</v>
      </c>
      <c r="B14" s="3" t="s">
        <v>26</v>
      </c>
      <c r="C14" s="46"/>
      <c r="D14" s="46" t="s">
        <v>73</v>
      </c>
      <c r="E14" s="46"/>
      <c r="F14" s="46"/>
      <c r="G14" s="13">
        <f t="shared" ref="G14:G22" si="2">SUM(H14:J14)</f>
        <v>78</v>
      </c>
      <c r="H14" s="12"/>
      <c r="I14" s="13">
        <v>26</v>
      </c>
      <c r="J14" s="13">
        <v>52</v>
      </c>
      <c r="K14" s="13"/>
      <c r="L14" s="7">
        <v>40</v>
      </c>
      <c r="M14" s="7">
        <v>38</v>
      </c>
      <c r="N14" s="43"/>
      <c r="O14" s="43"/>
      <c r="P14" s="43"/>
      <c r="Q14" s="43"/>
      <c r="R14" s="43"/>
      <c r="S14" s="43"/>
      <c r="T14" s="17">
        <f t="shared" si="1"/>
        <v>78</v>
      </c>
    </row>
    <row r="15" spans="1:27" ht="12.75" customHeight="1">
      <c r="A15" s="9" t="s">
        <v>45</v>
      </c>
      <c r="B15" s="3" t="s">
        <v>27</v>
      </c>
      <c r="C15" s="46"/>
      <c r="D15" s="46" t="s">
        <v>74</v>
      </c>
      <c r="E15" s="46"/>
      <c r="F15" s="46"/>
      <c r="G15" s="13">
        <f t="shared" si="2"/>
        <v>36</v>
      </c>
      <c r="H15" s="12"/>
      <c r="I15" s="13">
        <v>20</v>
      </c>
      <c r="J15" s="13">
        <v>16</v>
      </c>
      <c r="K15" s="13"/>
      <c r="L15" s="7">
        <v>36</v>
      </c>
      <c r="M15" s="7"/>
      <c r="N15" s="43"/>
      <c r="O15" s="43"/>
      <c r="P15" s="43"/>
      <c r="Q15" s="43"/>
      <c r="R15" s="43"/>
      <c r="S15" s="43"/>
      <c r="T15" s="17">
        <f t="shared" si="1"/>
        <v>36</v>
      </c>
    </row>
    <row r="16" spans="1:27" ht="12.75" customHeight="1">
      <c r="A16" s="9" t="s">
        <v>46</v>
      </c>
      <c r="B16" s="3" t="s">
        <v>13</v>
      </c>
      <c r="C16" s="46"/>
      <c r="D16" s="46" t="s">
        <v>73</v>
      </c>
      <c r="E16" s="46" t="s">
        <v>74</v>
      </c>
      <c r="F16" s="46"/>
      <c r="G16" s="13">
        <f t="shared" si="2"/>
        <v>118</v>
      </c>
      <c r="H16" s="12"/>
      <c r="I16" s="13">
        <v>4</v>
      </c>
      <c r="J16" s="13">
        <v>114</v>
      </c>
      <c r="K16" s="13"/>
      <c r="L16" s="8">
        <v>52</v>
      </c>
      <c r="M16" s="8">
        <v>66</v>
      </c>
      <c r="N16" s="43"/>
      <c r="O16" s="43"/>
      <c r="P16" s="43"/>
      <c r="Q16" s="43"/>
      <c r="R16" s="43"/>
      <c r="S16" s="43"/>
      <c r="T16" s="17">
        <f t="shared" si="1"/>
        <v>118</v>
      </c>
    </row>
    <row r="17" spans="1:29" ht="12.75" customHeight="1">
      <c r="A17" s="9" t="s">
        <v>77</v>
      </c>
      <c r="B17" s="3" t="s">
        <v>87</v>
      </c>
      <c r="C17" s="46"/>
      <c r="D17" s="46" t="s">
        <v>73</v>
      </c>
      <c r="E17" s="46"/>
      <c r="F17" s="46"/>
      <c r="G17" s="13">
        <f t="shared" si="2"/>
        <v>70</v>
      </c>
      <c r="H17" s="12"/>
      <c r="I17" s="13">
        <v>40</v>
      </c>
      <c r="J17" s="13">
        <v>30</v>
      </c>
      <c r="K17" s="13"/>
      <c r="L17" s="7"/>
      <c r="M17" s="7">
        <v>70</v>
      </c>
      <c r="N17" s="43"/>
      <c r="O17" s="43"/>
      <c r="P17" s="43"/>
      <c r="Q17" s="43"/>
      <c r="R17" s="43"/>
      <c r="S17" s="43"/>
      <c r="T17" s="17">
        <f t="shared" si="1"/>
        <v>70</v>
      </c>
    </row>
    <row r="18" spans="1:29" ht="12.75" customHeight="1">
      <c r="A18" s="9" t="s">
        <v>94</v>
      </c>
      <c r="B18" s="3" t="s">
        <v>78</v>
      </c>
      <c r="C18" s="46"/>
      <c r="D18" s="46" t="s">
        <v>73</v>
      </c>
      <c r="E18" s="46"/>
      <c r="F18" s="46"/>
      <c r="G18" s="13">
        <f t="shared" si="2"/>
        <v>36</v>
      </c>
      <c r="H18" s="12"/>
      <c r="I18" s="7">
        <v>18</v>
      </c>
      <c r="J18" s="4">
        <v>18</v>
      </c>
      <c r="K18" s="13"/>
      <c r="L18" s="7"/>
      <c r="M18" s="7">
        <v>36</v>
      </c>
      <c r="N18" s="43"/>
      <c r="O18" s="43"/>
      <c r="P18" s="43"/>
      <c r="Q18" s="43"/>
      <c r="R18" s="43"/>
      <c r="S18" s="43"/>
    </row>
    <row r="19" spans="1:29" ht="12.75" customHeight="1">
      <c r="A19" s="29" t="s">
        <v>47</v>
      </c>
      <c r="B19" s="14" t="s">
        <v>28</v>
      </c>
      <c r="C19" s="45" t="s">
        <v>73</v>
      </c>
      <c r="D19" s="45" t="s">
        <v>73</v>
      </c>
      <c r="E19" s="45" t="s">
        <v>91</v>
      </c>
      <c r="F19" s="45"/>
      <c r="G19" s="14">
        <f>SUM(G20:G22)</f>
        <v>488</v>
      </c>
      <c r="H19" s="14">
        <f t="shared" ref="H19:M19" si="3">H20+H22+H21</f>
        <v>0</v>
      </c>
      <c r="I19" s="14">
        <f t="shared" si="3"/>
        <v>242</v>
      </c>
      <c r="J19" s="14">
        <f t="shared" si="3"/>
        <v>246</v>
      </c>
      <c r="K19" s="14">
        <f t="shared" si="3"/>
        <v>0</v>
      </c>
      <c r="L19" s="14">
        <f t="shared" si="3"/>
        <v>242</v>
      </c>
      <c r="M19" s="14">
        <f t="shared" si="3"/>
        <v>246</v>
      </c>
      <c r="N19" s="43"/>
      <c r="O19" s="43"/>
      <c r="P19" s="43"/>
      <c r="Q19" s="43"/>
      <c r="R19" s="43"/>
      <c r="S19" s="43"/>
      <c r="T19" s="17">
        <f t="shared" si="1"/>
        <v>488</v>
      </c>
    </row>
    <row r="20" spans="1:29" ht="12.75" customHeight="1">
      <c r="A20" s="30" t="s">
        <v>48</v>
      </c>
      <c r="B20" s="12" t="s">
        <v>14</v>
      </c>
      <c r="C20" s="46" t="s">
        <v>73</v>
      </c>
      <c r="D20" s="46" t="s">
        <v>74</v>
      </c>
      <c r="E20" s="46"/>
      <c r="F20" s="46"/>
      <c r="G20" s="13">
        <f t="shared" si="2"/>
        <v>254</v>
      </c>
      <c r="H20" s="12"/>
      <c r="I20" s="13">
        <v>102</v>
      </c>
      <c r="J20" s="13">
        <v>152</v>
      </c>
      <c r="K20" s="13"/>
      <c r="L20" s="8">
        <v>120</v>
      </c>
      <c r="M20" s="8">
        <v>134</v>
      </c>
      <c r="N20" s="43"/>
      <c r="O20" s="43"/>
      <c r="P20" s="43"/>
      <c r="Q20" s="43"/>
      <c r="R20" s="43"/>
      <c r="S20" s="43"/>
      <c r="T20" s="17">
        <f t="shared" si="1"/>
        <v>254</v>
      </c>
    </row>
    <row r="21" spans="1:29" ht="12.75" customHeight="1">
      <c r="A21" s="30" t="s">
        <v>49</v>
      </c>
      <c r="B21" s="36" t="s">
        <v>88</v>
      </c>
      <c r="C21" s="46"/>
      <c r="D21" s="46" t="s">
        <v>73</v>
      </c>
      <c r="E21" s="46"/>
      <c r="F21" s="46"/>
      <c r="G21" s="13">
        <f t="shared" si="2"/>
        <v>100</v>
      </c>
      <c r="H21" s="12"/>
      <c r="I21" s="13">
        <v>38</v>
      </c>
      <c r="J21" s="13">
        <v>62</v>
      </c>
      <c r="K21" s="13"/>
      <c r="L21" s="8">
        <v>36</v>
      </c>
      <c r="M21" s="8">
        <v>64</v>
      </c>
      <c r="N21" s="43"/>
      <c r="O21" s="43"/>
      <c r="P21" s="43"/>
      <c r="Q21" s="43"/>
      <c r="R21" s="43"/>
      <c r="S21" s="43"/>
      <c r="T21" s="17">
        <f t="shared" si="1"/>
        <v>100</v>
      </c>
    </row>
    <row r="22" spans="1:29" ht="12.75" customHeight="1" thickBot="1">
      <c r="A22" s="47" t="s">
        <v>50</v>
      </c>
      <c r="B22" s="48" t="s">
        <v>29</v>
      </c>
      <c r="C22" s="49" t="s">
        <v>73</v>
      </c>
      <c r="D22" s="49"/>
      <c r="E22" s="49"/>
      <c r="F22" s="49"/>
      <c r="G22" s="19">
        <f t="shared" si="2"/>
        <v>134</v>
      </c>
      <c r="H22" s="48"/>
      <c r="I22" s="19">
        <v>102</v>
      </c>
      <c r="J22" s="19">
        <v>32</v>
      </c>
      <c r="K22" s="19"/>
      <c r="L22" s="11">
        <v>86</v>
      </c>
      <c r="M22" s="74">
        <v>48</v>
      </c>
      <c r="N22" s="50"/>
      <c r="O22" s="50"/>
      <c r="P22" s="50"/>
      <c r="Q22" s="50"/>
      <c r="R22" s="50"/>
      <c r="S22" s="50"/>
      <c r="T22" s="17">
        <f t="shared" si="1"/>
        <v>134</v>
      </c>
    </row>
    <row r="23" spans="1:29" ht="12.75" customHeight="1">
      <c r="A23" s="79" t="s">
        <v>76</v>
      </c>
      <c r="B23" s="80" t="s">
        <v>61</v>
      </c>
      <c r="C23" s="81"/>
      <c r="D23" s="81"/>
      <c r="E23" s="81"/>
      <c r="F23" s="81"/>
      <c r="G23" s="82">
        <v>72</v>
      </c>
      <c r="H23" s="83"/>
      <c r="I23" s="83"/>
      <c r="J23" s="83"/>
      <c r="K23" s="83"/>
      <c r="L23" s="83"/>
      <c r="M23" s="83">
        <v>72</v>
      </c>
      <c r="N23" s="83"/>
      <c r="O23" s="83"/>
      <c r="P23" s="83"/>
      <c r="Q23" s="83"/>
      <c r="R23" s="83"/>
      <c r="S23" s="83"/>
      <c r="T23" s="17">
        <f>SUM(K23:S23)</f>
        <v>72</v>
      </c>
    </row>
    <row r="24" spans="1:29" ht="12.75" customHeight="1">
      <c r="A24" s="53"/>
      <c r="B24" s="54" t="s">
        <v>90</v>
      </c>
      <c r="C24" s="55"/>
      <c r="D24" s="55"/>
      <c r="E24" s="55"/>
      <c r="F24" s="55"/>
      <c r="G24" s="51">
        <f t="shared" ref="G24:S24" si="4">G6+G23</f>
        <v>1476</v>
      </c>
      <c r="H24" s="51">
        <f t="shared" si="4"/>
        <v>0</v>
      </c>
      <c r="I24" s="51">
        <f t="shared" si="4"/>
        <v>560</v>
      </c>
      <c r="J24" s="51">
        <f t="shared" si="4"/>
        <v>788</v>
      </c>
      <c r="K24" s="51">
        <f t="shared" si="4"/>
        <v>20</v>
      </c>
      <c r="L24" s="51">
        <f t="shared" si="4"/>
        <v>612</v>
      </c>
      <c r="M24" s="51">
        <f t="shared" si="4"/>
        <v>864</v>
      </c>
      <c r="N24" s="51">
        <f t="shared" si="4"/>
        <v>0</v>
      </c>
      <c r="O24" s="51">
        <f t="shared" si="4"/>
        <v>0</v>
      </c>
      <c r="P24" s="51">
        <f t="shared" si="4"/>
        <v>0</v>
      </c>
      <c r="Q24" s="51">
        <f t="shared" si="4"/>
        <v>0</v>
      </c>
      <c r="R24" s="51">
        <f t="shared" si="4"/>
        <v>0</v>
      </c>
      <c r="S24" s="51">
        <f t="shared" si="4"/>
        <v>0</v>
      </c>
      <c r="T24" s="35">
        <f>SUM(L24:S24)</f>
        <v>1476</v>
      </c>
      <c r="U24" s="56">
        <f>T24/36</f>
        <v>41</v>
      </c>
      <c r="V24" s="56" t="s">
        <v>65</v>
      </c>
      <c r="W24" s="52">
        <f>T23</f>
        <v>72</v>
      </c>
      <c r="X24" s="52"/>
      <c r="Y24" s="52"/>
      <c r="Z24" s="52"/>
      <c r="AA24" s="52"/>
    </row>
    <row r="25" spans="1:29" ht="12.75" customHeight="1">
      <c r="A25" s="78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29" ht="12.75" customHeight="1">
      <c r="A26" s="57"/>
      <c r="B26" s="58"/>
      <c r="C26" s="58"/>
      <c r="D26" s="58"/>
      <c r="E26" s="58"/>
      <c r="F26" s="58"/>
      <c r="G26" s="59"/>
      <c r="H26" s="84" t="s">
        <v>35</v>
      </c>
      <c r="I26" s="87" t="s">
        <v>52</v>
      </c>
      <c r="J26" s="88"/>
      <c r="K26" s="89"/>
      <c r="L26" s="60">
        <f>L24-L27-L28</f>
        <v>612</v>
      </c>
      <c r="M26" s="60">
        <f>M24-M27-M28-M23</f>
        <v>792</v>
      </c>
      <c r="N26" s="60"/>
      <c r="O26" s="60"/>
      <c r="P26" s="60"/>
      <c r="Q26" s="60"/>
      <c r="R26" s="60"/>
      <c r="S26" s="60"/>
      <c r="T26" s="26">
        <f>SUM(L26:S26)</f>
        <v>1404</v>
      </c>
      <c r="U26" s="56">
        <f>T26/36</f>
        <v>39</v>
      </c>
      <c r="V26" s="56" t="s">
        <v>65</v>
      </c>
      <c r="Z26" s="52"/>
    </row>
    <row r="27" spans="1:29" ht="12.75" customHeight="1">
      <c r="A27" s="90"/>
      <c r="B27" s="91"/>
      <c r="C27" s="91"/>
      <c r="D27" s="91"/>
      <c r="E27" s="91"/>
      <c r="F27" s="91"/>
      <c r="G27" s="92"/>
      <c r="H27" s="85"/>
      <c r="I27" s="93" t="s">
        <v>53</v>
      </c>
      <c r="J27" s="94"/>
      <c r="K27" s="95"/>
      <c r="L27" s="61"/>
      <c r="M27" s="61"/>
      <c r="N27" s="28"/>
      <c r="O27" s="28"/>
      <c r="P27" s="28"/>
      <c r="Q27" s="28"/>
      <c r="R27" s="28"/>
      <c r="S27" s="28"/>
      <c r="T27" s="26">
        <f>SUM(N27:S27)</f>
        <v>0</v>
      </c>
    </row>
    <row r="28" spans="1:29" ht="12.75" customHeight="1">
      <c r="A28" s="62" t="s">
        <v>16</v>
      </c>
      <c r="B28" s="23"/>
      <c r="C28" s="20"/>
      <c r="D28" s="20"/>
      <c r="E28" s="20"/>
      <c r="F28" s="20"/>
      <c r="G28" s="24"/>
      <c r="H28" s="85"/>
      <c r="I28" s="96" t="s">
        <v>18</v>
      </c>
      <c r="J28" s="97"/>
      <c r="K28" s="98"/>
      <c r="L28" s="63"/>
      <c r="M28" s="63"/>
      <c r="N28" s="28"/>
      <c r="O28" s="28"/>
      <c r="P28" s="28"/>
      <c r="Q28" s="28"/>
      <c r="R28" s="28"/>
      <c r="S28" s="28"/>
      <c r="T28" s="26">
        <f>SUM(N28:S28)</f>
        <v>0</v>
      </c>
    </row>
    <row r="29" spans="1:29" ht="12.75" customHeight="1">
      <c r="A29" s="64" t="s">
        <v>17</v>
      </c>
      <c r="B29" s="23"/>
      <c r="C29" s="20"/>
      <c r="D29" s="20"/>
      <c r="E29" s="20"/>
      <c r="F29" s="20"/>
      <c r="G29" s="24"/>
      <c r="H29" s="85"/>
      <c r="I29" s="93" t="s">
        <v>19</v>
      </c>
      <c r="J29" s="94"/>
      <c r="K29" s="95"/>
      <c r="L29" s="65"/>
      <c r="M29" s="65"/>
      <c r="N29" s="65"/>
      <c r="O29" s="65"/>
      <c r="P29" s="13">
        <v>0</v>
      </c>
      <c r="Q29" s="13"/>
      <c r="R29" s="13"/>
      <c r="S29" s="13"/>
      <c r="T29" s="27"/>
    </row>
    <row r="30" spans="1:29" ht="12.75" customHeight="1">
      <c r="A30" s="66" t="s">
        <v>56</v>
      </c>
      <c r="B30" s="20"/>
      <c r="C30" s="20"/>
      <c r="D30" s="20"/>
      <c r="E30" s="20"/>
      <c r="F30" s="20"/>
      <c r="G30" s="24"/>
      <c r="H30" s="85"/>
      <c r="I30" s="93" t="s">
        <v>20</v>
      </c>
      <c r="J30" s="94"/>
      <c r="K30" s="95"/>
      <c r="L30" s="65">
        <v>0</v>
      </c>
      <c r="M30" s="65">
        <v>3</v>
      </c>
      <c r="N30" s="13"/>
      <c r="O30" s="13"/>
      <c r="P30" s="13"/>
      <c r="Q30" s="13"/>
      <c r="R30" s="13"/>
      <c r="S30" s="13"/>
      <c r="T30" s="26">
        <f>SUM(T27:T28)</f>
        <v>0</v>
      </c>
      <c r="U30" s="56">
        <f>T30/36</f>
        <v>0</v>
      </c>
      <c r="V30" s="56" t="s">
        <v>65</v>
      </c>
    </row>
    <row r="31" spans="1:29" ht="12.75" customHeight="1">
      <c r="A31" s="66" t="s">
        <v>57</v>
      </c>
      <c r="B31" s="20"/>
      <c r="C31" s="20"/>
      <c r="D31" s="20"/>
      <c r="E31" s="20"/>
      <c r="F31" s="20"/>
      <c r="G31" s="24"/>
      <c r="H31" s="85"/>
      <c r="I31" s="93" t="s">
        <v>21</v>
      </c>
      <c r="J31" s="94"/>
      <c r="K31" s="95"/>
      <c r="L31" s="65">
        <v>2</v>
      </c>
      <c r="M31" s="65">
        <v>8</v>
      </c>
      <c r="N31" s="13"/>
      <c r="O31" s="13"/>
      <c r="P31" s="13"/>
      <c r="Q31" s="13"/>
      <c r="R31" s="13"/>
      <c r="S31" s="13"/>
      <c r="U31" s="15" t="s">
        <v>60</v>
      </c>
      <c r="V31" s="16" t="s">
        <v>66</v>
      </c>
      <c r="W31" s="16" t="s">
        <v>31</v>
      </c>
      <c r="X31" s="16" t="s">
        <v>54</v>
      </c>
      <c r="Y31" s="16"/>
      <c r="Z31" s="16" t="s">
        <v>61</v>
      </c>
      <c r="AA31" s="16" t="s">
        <v>16</v>
      </c>
      <c r="AB31" s="16" t="s">
        <v>62</v>
      </c>
      <c r="AC31" s="16" t="s">
        <v>55</v>
      </c>
    </row>
    <row r="32" spans="1:29" ht="12.75" customHeight="1" thickBot="1">
      <c r="A32" s="99" t="s">
        <v>92</v>
      </c>
      <c r="B32" s="100"/>
      <c r="C32" s="67"/>
      <c r="D32" s="67"/>
      <c r="E32" s="67"/>
      <c r="F32" s="67"/>
      <c r="G32" s="68"/>
      <c r="H32" s="86"/>
      <c r="I32" s="101" t="s">
        <v>22</v>
      </c>
      <c r="J32" s="102"/>
      <c r="K32" s="103"/>
      <c r="L32" s="69">
        <v>1</v>
      </c>
      <c r="M32" s="69"/>
      <c r="N32" s="19"/>
      <c r="O32" s="19"/>
      <c r="P32" s="19"/>
      <c r="Q32" s="19"/>
      <c r="R32" s="19"/>
      <c r="S32" s="19"/>
      <c r="U32" s="15"/>
      <c r="V32" s="16"/>
      <c r="W32" s="16"/>
      <c r="X32" s="16" t="s">
        <v>63</v>
      </c>
      <c r="Y32" s="16" t="s">
        <v>64</v>
      </c>
      <c r="Z32" s="16"/>
      <c r="AA32" s="16"/>
      <c r="AB32" s="16"/>
      <c r="AC32" s="16"/>
    </row>
    <row r="33" spans="1:30">
      <c r="A33" s="31"/>
      <c r="B33" s="31"/>
      <c r="C33" s="31"/>
      <c r="D33" s="31"/>
      <c r="E33" s="31"/>
      <c r="F33" s="31"/>
      <c r="G33" s="70"/>
      <c r="H33" s="31"/>
      <c r="I33" s="31"/>
      <c r="J33" s="31"/>
      <c r="K33" s="31"/>
      <c r="L33" s="2">
        <f t="shared" ref="L33:S33" si="5">L34-L23</f>
        <v>612</v>
      </c>
      <c r="M33" s="2">
        <f t="shared" si="5"/>
        <v>720</v>
      </c>
      <c r="N33" s="2">
        <f t="shared" si="5"/>
        <v>576</v>
      </c>
      <c r="O33" s="2">
        <f t="shared" si="5"/>
        <v>828</v>
      </c>
      <c r="P33" s="2">
        <f t="shared" si="5"/>
        <v>576</v>
      </c>
      <c r="Q33" s="2">
        <f t="shared" si="5"/>
        <v>864</v>
      </c>
      <c r="R33" s="2">
        <f t="shared" si="5"/>
        <v>576</v>
      </c>
      <c r="S33" s="2">
        <f t="shared" si="5"/>
        <v>468</v>
      </c>
      <c r="U33" s="16" t="s">
        <v>32</v>
      </c>
      <c r="V33" s="16">
        <v>39</v>
      </c>
      <c r="W33" s="16"/>
      <c r="X33" s="16">
        <f>(N28+O28)/36</f>
        <v>0</v>
      </c>
      <c r="Y33" s="16"/>
      <c r="Z33" s="16">
        <v>2</v>
      </c>
      <c r="AA33" s="16"/>
      <c r="AB33" s="16">
        <v>11</v>
      </c>
      <c r="AC33" s="16">
        <f>SUM(V33:AB33)</f>
        <v>52</v>
      </c>
      <c r="AD33" s="17">
        <f>SUM(V33:Z33)</f>
        <v>41</v>
      </c>
    </row>
    <row r="34" spans="1:30">
      <c r="A34" s="31"/>
      <c r="B34" s="31"/>
      <c r="C34" s="31"/>
      <c r="D34" s="31"/>
      <c r="E34" s="31"/>
      <c r="F34" s="31"/>
      <c r="G34" s="71"/>
      <c r="H34" s="31"/>
      <c r="I34" s="31"/>
      <c r="J34" s="31"/>
      <c r="K34" s="20">
        <f>SUM(N34:S34)</f>
        <v>3888</v>
      </c>
      <c r="L34" s="6">
        <v>612</v>
      </c>
      <c r="M34" s="6">
        <v>792</v>
      </c>
      <c r="N34" s="6">
        <v>576</v>
      </c>
      <c r="O34" s="6">
        <v>828</v>
      </c>
      <c r="P34" s="6">
        <v>576</v>
      </c>
      <c r="Q34" s="6">
        <v>864</v>
      </c>
      <c r="R34" s="6">
        <v>576</v>
      </c>
      <c r="S34" s="6">
        <v>468</v>
      </c>
      <c r="U34" s="16"/>
      <c r="V34" s="16"/>
      <c r="W34" s="16"/>
      <c r="X34" s="16"/>
      <c r="Y34" s="16"/>
      <c r="Z34" s="16"/>
      <c r="AA34" s="16"/>
      <c r="AB34" s="16"/>
      <c r="AC34" s="16"/>
    </row>
    <row r="35" spans="1:30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20">
        <f>SUM(N35:S35)</f>
        <v>4464</v>
      </c>
      <c r="L35" s="75">
        <v>612</v>
      </c>
      <c r="M35" s="75">
        <v>864</v>
      </c>
      <c r="N35" s="75">
        <v>612</v>
      </c>
      <c r="O35" s="75">
        <v>864</v>
      </c>
      <c r="P35" s="75">
        <v>612</v>
      </c>
      <c r="Q35" s="76">
        <v>900</v>
      </c>
      <c r="R35" s="75">
        <v>612</v>
      </c>
      <c r="S35" s="75">
        <v>864</v>
      </c>
      <c r="U35" s="16"/>
      <c r="V35" s="16"/>
      <c r="W35" s="16"/>
      <c r="X35" s="16"/>
      <c r="Y35" s="16"/>
      <c r="Z35" s="16"/>
      <c r="AA35" s="16"/>
      <c r="AB35" s="16"/>
      <c r="AC35" s="16"/>
    </row>
    <row r="36" spans="1:30">
      <c r="A36" s="31"/>
      <c r="B36" s="31"/>
      <c r="C36" s="31"/>
      <c r="D36" s="31"/>
      <c r="E36" s="31"/>
      <c r="F36" s="31"/>
      <c r="G36" s="72"/>
      <c r="H36" s="31"/>
      <c r="I36" s="31"/>
      <c r="J36" s="31"/>
      <c r="K36" s="18">
        <f>SUM(N36:S36)</f>
        <v>108</v>
      </c>
      <c r="L36" s="6">
        <f>L34/36</f>
        <v>17</v>
      </c>
      <c r="M36" s="6">
        <f>M34/36</f>
        <v>22</v>
      </c>
      <c r="N36" s="6">
        <f t="shared" ref="N36:S36" si="6">N34/36</f>
        <v>16</v>
      </c>
      <c r="O36" s="6">
        <f t="shared" si="6"/>
        <v>23</v>
      </c>
      <c r="P36" s="6">
        <f t="shared" si="6"/>
        <v>16</v>
      </c>
      <c r="Q36" s="6">
        <f t="shared" si="6"/>
        <v>24</v>
      </c>
      <c r="R36" s="6">
        <f t="shared" si="6"/>
        <v>16</v>
      </c>
      <c r="S36" s="6">
        <f t="shared" si="6"/>
        <v>13</v>
      </c>
      <c r="U36" s="16"/>
      <c r="V36" s="16"/>
      <c r="W36" s="16"/>
      <c r="X36" s="16"/>
      <c r="Y36" s="16"/>
      <c r="Z36" s="16"/>
      <c r="AA36" s="16"/>
      <c r="AB36" s="16"/>
      <c r="AC36" s="16"/>
    </row>
    <row r="37" spans="1:30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18">
        <f>SUM(N37:S37)</f>
        <v>0</v>
      </c>
      <c r="L37" s="6">
        <f t="shared" ref="L37:S37" si="7">L26/36</f>
        <v>17</v>
      </c>
      <c r="M37" s="6">
        <f t="shared" si="7"/>
        <v>22</v>
      </c>
      <c r="N37" s="6">
        <f t="shared" si="7"/>
        <v>0</v>
      </c>
      <c r="O37" s="6">
        <f t="shared" si="7"/>
        <v>0</v>
      </c>
      <c r="P37" s="6">
        <f t="shared" si="7"/>
        <v>0</v>
      </c>
      <c r="Q37" s="6">
        <f t="shared" si="7"/>
        <v>0</v>
      </c>
      <c r="R37" s="6">
        <f t="shared" si="7"/>
        <v>0</v>
      </c>
      <c r="S37" s="6">
        <f t="shared" si="7"/>
        <v>0</v>
      </c>
      <c r="U37" s="16"/>
      <c r="V37" s="16"/>
      <c r="W37" s="16"/>
      <c r="X37" s="16"/>
      <c r="Y37" s="16"/>
      <c r="Z37" s="16"/>
      <c r="AA37" s="16"/>
      <c r="AB37" s="16"/>
      <c r="AC37" s="16"/>
    </row>
    <row r="38" spans="1:30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1"/>
      <c r="M38" s="1"/>
      <c r="N38" s="1"/>
      <c r="O38" s="1"/>
      <c r="P38" s="1"/>
      <c r="Q38" s="77"/>
      <c r="R38" s="1"/>
      <c r="S38" s="1"/>
    </row>
    <row r="39" spans="1:30">
      <c r="A39" s="31"/>
      <c r="B39" s="31"/>
      <c r="C39" s="31"/>
      <c r="D39" s="31"/>
      <c r="E39" s="31"/>
      <c r="F39" s="31"/>
      <c r="G39" s="32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1:30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30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</row>
    <row r="42" spans="1:30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</row>
    <row r="43" spans="1:30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1:30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  <row r="45" spans="1:30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</row>
    <row r="46" spans="1:30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</row>
    <row r="47" spans="1:30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30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0" spans="1:19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</row>
    <row r="51" spans="1:19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1:19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1:19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</row>
    <row r="54" spans="1:19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</row>
    <row r="55" spans="1:19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1:19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</row>
    <row r="57" spans="1:19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</row>
    <row r="58" spans="1:19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</row>
    <row r="59" spans="1:19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</row>
    <row r="60" spans="1:19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</row>
    <row r="61" spans="1:19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</row>
    <row r="62" spans="1:19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</row>
    <row r="63" spans="1:19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</row>
    <row r="64" spans="1:19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1:19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6" spans="1:19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1:19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19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1:19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1:19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1:19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1:19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</row>
    <row r="73" spans="1:19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</row>
    <row r="74" spans="1:19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</row>
    <row r="75" spans="1:19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</row>
    <row r="76" spans="1:19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</row>
    <row r="77" spans="1:19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</row>
    <row r="78" spans="1:19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</row>
    <row r="79" spans="1:19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</row>
    <row r="80" spans="1:19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</row>
    <row r="81" spans="1:19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</row>
    <row r="82" spans="1:19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</row>
    <row r="83" spans="1:19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</row>
    <row r="84" spans="1:19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</row>
    <row r="85" spans="1:19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19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</row>
    <row r="87" spans="1:19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</row>
    <row r="88" spans="1:19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</row>
    <row r="89" spans="1:19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</row>
    <row r="90" spans="1:19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</row>
    <row r="91" spans="1:19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</row>
    <row r="92" spans="1:19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</row>
    <row r="93" spans="1:19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</row>
    <row r="94" spans="1:19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</row>
    <row r="95" spans="1:19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</row>
    <row r="96" spans="1:19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</row>
    <row r="97" spans="1:19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</row>
    <row r="98" spans="1:19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</row>
    <row r="99" spans="1:19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</row>
    <row r="100" spans="1:19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</row>
    <row r="101" spans="1:19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</row>
    <row r="102" spans="1:19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</row>
    <row r="103" spans="1:19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</row>
    <row r="104" spans="1:19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</row>
    <row r="105" spans="1:19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</row>
    <row r="106" spans="1:19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</row>
    <row r="107" spans="1:19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</row>
    <row r="108" spans="1:19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</row>
    <row r="109" spans="1:19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</row>
    <row r="110" spans="1:19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</row>
    <row r="111" spans="1:19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</row>
    <row r="112" spans="1:19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</row>
    <row r="113" spans="1:19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</row>
    <row r="114" spans="1:19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</row>
    <row r="115" spans="1:19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</row>
    <row r="116" spans="1:19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</row>
    <row r="117" spans="1:19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</row>
    <row r="118" spans="1:19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</row>
    <row r="119" spans="1:19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</row>
    <row r="120" spans="1:19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</row>
    <row r="121" spans="1:19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</row>
    <row r="122" spans="1:19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</row>
    <row r="123" spans="1:19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</row>
    <row r="124" spans="1:19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</row>
    <row r="125" spans="1:19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</row>
    <row r="126" spans="1:19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</row>
    <row r="127" spans="1:19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</row>
    <row r="128" spans="1:19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</row>
    <row r="129" spans="1:19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</row>
    <row r="130" spans="1:19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</row>
    <row r="131" spans="1:19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</row>
    <row r="132" spans="1:19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</row>
    <row r="133" spans="1:19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</row>
    <row r="134" spans="1:19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</row>
    <row r="135" spans="1:19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</row>
    <row r="136" spans="1:19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</row>
    <row r="137" spans="1:19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</row>
    <row r="138" spans="1:19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</row>
    <row r="139" spans="1:19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</row>
    <row r="140" spans="1:19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</row>
    <row r="141" spans="1:19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</row>
    <row r="142" spans="1:19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</row>
    <row r="143" spans="1:19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</row>
    <row r="144" spans="1:19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</row>
    <row r="145" spans="1:19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</row>
    <row r="146" spans="1:19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</row>
    <row r="147" spans="1:19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</row>
    <row r="148" spans="1:19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</row>
    <row r="149" spans="1:19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</row>
    <row r="150" spans="1:19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</row>
    <row r="151" spans="1:19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</row>
    <row r="152" spans="1:19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</row>
    <row r="153" spans="1:19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</row>
    <row r="154" spans="1:19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</row>
    <row r="155" spans="1:19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</row>
    <row r="156" spans="1:19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</row>
    <row r="157" spans="1:19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</row>
    <row r="158" spans="1:19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</row>
    <row r="159" spans="1:19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</row>
    <row r="160" spans="1:19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</row>
    <row r="161" spans="1:19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</row>
    <row r="162" spans="1:19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</row>
    <row r="163" spans="1:19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</row>
    <row r="164" spans="1:19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</row>
    <row r="165" spans="1:19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</row>
    <row r="166" spans="1:19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</row>
    <row r="167" spans="1:19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</row>
    <row r="168" spans="1:19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</row>
    <row r="169" spans="1:19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</row>
    <row r="170" spans="1:19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</row>
    <row r="171" spans="1:19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</row>
    <row r="172" spans="1:19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</row>
    <row r="173" spans="1:19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</row>
    <row r="174" spans="1:19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</row>
    <row r="175" spans="1:19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</row>
    <row r="176" spans="1:19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</row>
    <row r="177" spans="1:19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</row>
    <row r="178" spans="1:19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</row>
    <row r="179" spans="1:19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</row>
    <row r="180" spans="1:19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</row>
    <row r="181" spans="1:19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</row>
    <row r="182" spans="1:19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</row>
    <row r="183" spans="1:19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</row>
    <row r="184" spans="1:19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</row>
    <row r="185" spans="1:19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</row>
    <row r="186" spans="1:19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</row>
    <row r="187" spans="1:19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</row>
    <row r="188" spans="1:19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</row>
    <row r="189" spans="1:19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</row>
    <row r="190" spans="1:19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</row>
    <row r="191" spans="1:19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</row>
    <row r="192" spans="1:19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</row>
    <row r="193" spans="1:19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</row>
    <row r="194" spans="1:19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</row>
    <row r="195" spans="1:19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</row>
    <row r="196" spans="1:19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</row>
    <row r="197" spans="1:19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</row>
    <row r="198" spans="1:19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</row>
    <row r="199" spans="1:19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</row>
    <row r="200" spans="1:19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</row>
    <row r="201" spans="1:19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</row>
    <row r="202" spans="1:19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</row>
    <row r="203" spans="1:19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</row>
    <row r="204" spans="1:19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</row>
    <row r="205" spans="1:19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</row>
    <row r="206" spans="1:19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</row>
    <row r="207" spans="1:19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</row>
    <row r="208" spans="1:19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</row>
    <row r="209" spans="1:19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</row>
    <row r="210" spans="1:19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</row>
    <row r="211" spans="1:19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</row>
    <row r="212" spans="1:19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</row>
    <row r="213" spans="1:19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</row>
    <row r="214" spans="1:19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</row>
    <row r="215" spans="1:19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</row>
    <row r="216" spans="1:19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</row>
    <row r="217" spans="1:19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</row>
    <row r="218" spans="1:19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</row>
    <row r="219" spans="1:19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</row>
    <row r="220" spans="1:19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</row>
    <row r="221" spans="1:19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</row>
    <row r="222" spans="1:19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</row>
    <row r="223" spans="1:19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</row>
    <row r="224" spans="1:19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</row>
    <row r="225" spans="1:19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</row>
    <row r="226" spans="1:19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</row>
    <row r="227" spans="1:19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</row>
    <row r="228" spans="1:19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</row>
    <row r="229" spans="1:19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</row>
    <row r="230" spans="1:19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</row>
    <row r="231" spans="1:19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</row>
    <row r="232" spans="1:19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</row>
    <row r="233" spans="1:19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</row>
    <row r="234" spans="1:19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</row>
    <row r="235" spans="1:19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</row>
    <row r="236" spans="1:19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</row>
    <row r="237" spans="1:19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</row>
    <row r="238" spans="1:19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</row>
    <row r="239" spans="1:19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</row>
    <row r="240" spans="1:19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</row>
    <row r="241" spans="1:19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</row>
    <row r="242" spans="1:19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</row>
    <row r="243" spans="1:19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</row>
    <row r="244" spans="1:19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</row>
    <row r="245" spans="1:19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</row>
    <row r="246" spans="1:19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</row>
    <row r="247" spans="1:19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</row>
    <row r="248" spans="1:19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</row>
    <row r="249" spans="1:19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</row>
    <row r="250" spans="1:19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</row>
    <row r="251" spans="1:19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</row>
    <row r="252" spans="1:19">
      <c r="A252" s="25"/>
      <c r="B252" s="25"/>
      <c r="C252" s="25"/>
      <c r="D252" s="25"/>
      <c r="E252" s="25"/>
      <c r="F252" s="25"/>
      <c r="G252" s="25"/>
    </row>
    <row r="253" spans="1:19">
      <c r="A253" s="25"/>
      <c r="B253" s="25"/>
      <c r="C253" s="25"/>
      <c r="D253" s="25"/>
      <c r="E253" s="25"/>
      <c r="F253" s="25"/>
      <c r="G253" s="25"/>
    </row>
  </sheetData>
  <mergeCells count="35">
    <mergeCell ref="A1:S1"/>
    <mergeCell ref="A2:A5"/>
    <mergeCell ref="B2:B5"/>
    <mergeCell ref="C2:F2"/>
    <mergeCell ref="G2:K2"/>
    <mergeCell ref="L2:M2"/>
    <mergeCell ref="N2:O2"/>
    <mergeCell ref="P2:Q2"/>
    <mergeCell ref="R2:S2"/>
    <mergeCell ref="C3:C5"/>
    <mergeCell ref="R4:R5"/>
    <mergeCell ref="S4:S5"/>
    <mergeCell ref="P4:P5"/>
    <mergeCell ref="Q4:Q5"/>
    <mergeCell ref="D9:D10"/>
    <mergeCell ref="L4:L5"/>
    <mergeCell ref="M4:M5"/>
    <mergeCell ref="N4:N5"/>
    <mergeCell ref="O4:O5"/>
    <mergeCell ref="D3:D5"/>
    <mergeCell ref="E3:E5"/>
    <mergeCell ref="F3:F5"/>
    <mergeCell ref="G3:K3"/>
    <mergeCell ref="G4:G5"/>
    <mergeCell ref="H4:K4"/>
    <mergeCell ref="H26:H32"/>
    <mergeCell ref="I26:K26"/>
    <mergeCell ref="A27:G27"/>
    <mergeCell ref="I27:K27"/>
    <mergeCell ref="I28:K28"/>
    <mergeCell ref="I29:K29"/>
    <mergeCell ref="I30:K30"/>
    <mergeCell ref="I31:K31"/>
    <mergeCell ref="A32:B32"/>
    <mergeCell ref="I32:K32"/>
  </mergeCells>
  <conditionalFormatting sqref="U40:U1048576 T39:T1048576 U31:U38 A26:A1048576 B26:B31 B33:B1048576 U1:Y1 U4:Y22 D1:F1 C1:C2 L3:M4 G1:L2 M1 C6:C22 E6:H22 D6:D8 D11:D22 A1:B22 I5:M22 N1:T22 AE26:XFD1048576 T26:AD30 H23:T23 V31:AD1048576 V23:X23 A23:G24 Z1:XFD24 H24:Y24 C26:S1048576">
    <cfRule type="cellIs" dxfId="0" priority="2" operator="equal">
      <formula>0</formula>
    </cfRule>
  </conditionalFormatting>
  <pageMargins left="0.27559055118110237" right="0.27559055118110237" top="0.27559055118110237" bottom="0.27559055118110237" header="0" footer="0"/>
  <pageSetup paperSize="9" orientation="landscape" r:id="rId1"/>
  <headerFooter>
    <oddFooter>&amp;C&amp;7учебный план 2020-21 уч.год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Арх-22</vt:lpstr>
      <vt:lpstr>'Арх-22'!Заголовки_для_печати</vt:lpstr>
      <vt:lpstr>'Арх-22'!Область_печати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план</dc:title>
  <dc:creator>Р.Загибалова</dc:creator>
  <cp:keywords>ОПОП</cp:keywords>
  <cp:lastModifiedBy>Пользователь Windows</cp:lastModifiedBy>
  <cp:lastPrinted>2022-11-07T02:52:28Z</cp:lastPrinted>
  <dcterms:created xsi:type="dcterms:W3CDTF">2012-08-14T08:27:40Z</dcterms:created>
  <dcterms:modified xsi:type="dcterms:W3CDTF">2022-11-07T06:53:18Z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BordersAll" visible="true"/>
        <mso:control idQ="mso:SheetRowsDelete" visible="true"/>
        <mso:control idQ="mso:RowHeight" visible="true"/>
      </mso:documentControls>
    </mso:qat>
  </mso:ribbon>
</mso:customUI>
</file>